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ЕЦП_11-НКРЕКП" sheetId="1" r:id="rId1"/>
  </sheets>
  <definedNames>
    <definedName name="_xlnm.Print_Area" localSheetId="0">'ЕЦП_11-НКРЕКП'!$A$1:$AG$37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AE29" i="1" s="1"/>
  <c r="W29" i="1"/>
  <c r="V29" i="1"/>
  <c r="U29" i="1"/>
  <c r="T29" i="1"/>
  <c r="X29" i="1" s="1"/>
  <c r="S29" i="1"/>
  <c r="R29" i="1"/>
  <c r="P29" i="1"/>
  <c r="O29" i="1"/>
  <c r="N29" i="1"/>
  <c r="M29" i="1"/>
  <c r="L29" i="1"/>
  <c r="Q29" i="1" s="1"/>
  <c r="K29" i="1"/>
  <c r="I29" i="1"/>
  <c r="H29" i="1"/>
  <c r="G29" i="1"/>
  <c r="F29" i="1"/>
  <c r="E29" i="1"/>
  <c r="D29" i="1"/>
  <c r="J29" i="1" s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F29" i="1" s="1"/>
  <c r="AE23" i="1"/>
  <c r="X23" i="1"/>
  <c r="Q23" i="1"/>
  <c r="J23" i="1"/>
  <c r="AE22" i="1"/>
  <c r="X22" i="1"/>
  <c r="Q22" i="1"/>
  <c r="J22" i="1"/>
  <c r="AE21" i="1"/>
  <c r="X21" i="1"/>
  <c r="Q21" i="1"/>
  <c r="J21" i="1"/>
</calcChain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<sst xmlns="http://schemas.openxmlformats.org/spreadsheetml/2006/main" count="127" uniqueCount="93">
  <si>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</si>
  <si>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</si>
  <si>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</si>
  <si>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</si>
  <si>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</si>
  <si>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</si>
  <si>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</si>
  <si>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</si>
  <si>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</si>
  <si>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</si>
  <si>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</si>
  <si>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</si>
  <si>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</si>
  <si>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</si>
  <si>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</si>
  <si>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</si>
  <si>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</si>
  <si>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</si>
  <si>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</si>
  <si>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</si>
  <si>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</si>
  <si>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</si>
  <si>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</si>
  <si>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</si>
  <si>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</si>
  <si>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</si>
  <si>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</si>
  <si>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</si>
  <si>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</si>
  <si>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</si>
  <si>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</si>
  <si>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</si>
  <si>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</si>
  <si>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</si>
  <si>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</si>
  <si>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</si>
  <si>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</si>
  <si>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</si>
  <si>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</si>
  <si>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</si>
  <si>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</si>
  <si>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</si>
  <si>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</si>
  <si>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</si>
  <si>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</si>
  <si>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</si>
  <si>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</si>
  <si>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</si>
  <si>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</si>
  <si>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</si>
  <si>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</si>
  <si>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</si>
  <si>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</si>
  <si>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</si>
  <si>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</si>
  <si>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</si>
  <si>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</si>
  <si>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</si>
  <si>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</si>
  <si>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</si>
  <si>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</si>
  <si>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</si>
  <si>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</si>
  <si>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</si>
  <si>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</si>
  <si>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</si>
  <si>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</si>
  <si>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</si>
  <si>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</si>
  <si>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</si>
  <si>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</si>
  <si>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</si>
  <si>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</si>
  <si>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</si>
  <si>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</si>
  <si>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</si>
  <si>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</si>
  <si>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</si>
  <si>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</si>
  <si>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</si>
  <si>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</si>
  <si>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</si>
  <si>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</si>
  <si>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</si>
  <si>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</si>
  <si>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</si>
  <si>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</si>
  <si>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</si>
  <si>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</si>
  <si>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Туровський В.О.</t>
  </si>
  <si>
    <t>2024</t>
  </si>
  <si>
    <t>IV</t>
  </si>
  <si>
    <t>Ігор КРАСІНСЬКИЙ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</si>
</sst>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view="pageBreakPreview" zoomScale="85" zoomScaleNormal="85" zoomScaleSheetLayoutView="85" workbookViewId="0">
      <selection activeCell="AG6" sqref="AG6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7.5703125" customWidth="1"/>
    <col min="8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2" t="s">
        <v>82</v>
      </c>
      <c r="AC2" s="232"/>
      <c r="AD2" s="232"/>
      <c r="AE2" s="232"/>
      <c r="AF2" s="232"/>
      <c r="AG2" s="232"/>
    </row>
    <row r="3" spans="2:33" ht="18.75">
      <c r="B3" s="233" t="s">
        <v>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</row>
    <row r="4" spans="2:33" ht="18.75">
      <c r="B4" s="234" t="s">
        <v>1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5" t="s">
        <v>91</v>
      </c>
      <c r="P5" s="235"/>
      <c r="Q5" s="235"/>
      <c r="R5" s="5"/>
      <c r="S5" s="192" t="s">
        <v>90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6" t="s">
        <v>4</v>
      </c>
      <c r="P6" s="236"/>
      <c r="Q6" s="236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31" t="s">
        <v>5</v>
      </c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 t="s">
        <v>6</v>
      </c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11"/>
    </row>
    <row r="8" spans="2:33" ht="39.75" customHeight="1">
      <c r="B8" s="11"/>
      <c r="C8" s="221" t="s">
        <v>7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2" t="s">
        <v>81</v>
      </c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197" t="s">
        <v>83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199" t="s">
        <v>84</v>
      </c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7"/>
    </row>
    <row r="11" spans="2:33" ht="15.75">
      <c r="B11" s="15"/>
      <c r="C11" s="16" t="s">
        <v>10</v>
      </c>
      <c r="D11" s="13"/>
      <c r="E11" s="13"/>
      <c r="F11" s="11"/>
      <c r="G11" s="197" t="s">
        <v>85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7"/>
    </row>
    <row r="12" spans="2:33">
      <c r="B12" s="15"/>
      <c r="C12" s="229" t="s">
        <v>11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17"/>
    </row>
    <row r="13" spans="2:33" ht="15.75">
      <c r="B13" s="15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17"/>
    </row>
    <row r="14" spans="2:33">
      <c r="B14" s="15"/>
      <c r="C14" s="209" t="s">
        <v>12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18"/>
    </row>
    <row r="15" spans="2:33" ht="15.75">
      <c r="B15" s="1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1" t="s">
        <v>13</v>
      </c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23" t="s">
        <v>14</v>
      </c>
      <c r="C17" s="226" t="s">
        <v>15</v>
      </c>
      <c r="D17" s="215" t="s">
        <v>16</v>
      </c>
      <c r="E17" s="216"/>
      <c r="F17" s="216"/>
      <c r="G17" s="216"/>
      <c r="H17" s="216"/>
      <c r="I17" s="216"/>
      <c r="J17" s="217"/>
      <c r="K17" s="215" t="s">
        <v>17</v>
      </c>
      <c r="L17" s="216"/>
      <c r="M17" s="216"/>
      <c r="N17" s="216"/>
      <c r="O17" s="216"/>
      <c r="P17" s="216"/>
      <c r="Q17" s="217"/>
      <c r="R17" s="215" t="s">
        <v>18</v>
      </c>
      <c r="S17" s="216"/>
      <c r="T17" s="216"/>
      <c r="U17" s="216"/>
      <c r="V17" s="216"/>
      <c r="W17" s="216"/>
      <c r="X17" s="217"/>
      <c r="Y17" s="215" t="s">
        <v>19</v>
      </c>
      <c r="Z17" s="216"/>
      <c r="AA17" s="216"/>
      <c r="AB17" s="216"/>
      <c r="AC17" s="216"/>
      <c r="AD17" s="216"/>
      <c r="AE17" s="217"/>
      <c r="AF17" s="218" t="s">
        <v>20</v>
      </c>
      <c r="AG17" s="212" t="s">
        <v>21</v>
      </c>
    </row>
    <row r="18" spans="2:33" ht="29.25" customHeight="1">
      <c r="B18" s="224"/>
      <c r="C18" s="227"/>
      <c r="D18" s="200" t="s">
        <v>22</v>
      </c>
      <c r="E18" s="201"/>
      <c r="F18" s="202" t="s">
        <v>23</v>
      </c>
      <c r="G18" s="203"/>
      <c r="H18" s="203"/>
      <c r="I18" s="201"/>
      <c r="J18" s="204" t="s">
        <v>24</v>
      </c>
      <c r="K18" s="200" t="s">
        <v>22</v>
      </c>
      <c r="L18" s="201"/>
      <c r="M18" s="202" t="s">
        <v>23</v>
      </c>
      <c r="N18" s="203"/>
      <c r="O18" s="203"/>
      <c r="P18" s="201"/>
      <c r="Q18" s="204" t="s">
        <v>24</v>
      </c>
      <c r="R18" s="200" t="s">
        <v>22</v>
      </c>
      <c r="S18" s="201"/>
      <c r="T18" s="202" t="s">
        <v>23</v>
      </c>
      <c r="U18" s="203"/>
      <c r="V18" s="203"/>
      <c r="W18" s="201"/>
      <c r="X18" s="204" t="s">
        <v>24</v>
      </c>
      <c r="Y18" s="200" t="s">
        <v>22</v>
      </c>
      <c r="Z18" s="201"/>
      <c r="AA18" s="202" t="s">
        <v>23</v>
      </c>
      <c r="AB18" s="203"/>
      <c r="AC18" s="203"/>
      <c r="AD18" s="201"/>
      <c r="AE18" s="204" t="s">
        <v>24</v>
      </c>
      <c r="AF18" s="219"/>
      <c r="AG18" s="213"/>
    </row>
    <row r="19" spans="2:33" ht="108.75">
      <c r="B19" s="225"/>
      <c r="C19" s="228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5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5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5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5"/>
      <c r="AF19" s="220"/>
      <c r="AG19" s="214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>
        <v>10.043341789381152</v>
      </c>
      <c r="G21" s="39"/>
      <c r="H21" s="39">
        <v>77.082013484596985</v>
      </c>
      <c r="I21" s="40"/>
      <c r="J21" s="41">
        <f t="shared" ref="J21:J28" si="0">SUM(D21:I21)</f>
        <v>87.12535527397813</v>
      </c>
      <c r="K21" s="42"/>
      <c r="L21" s="43"/>
      <c r="M21" s="43">
        <v>4.1182334349076997E-2</v>
      </c>
      <c r="N21" s="43"/>
      <c r="O21" s="43">
        <v>0.43832792742486076</v>
      </c>
      <c r="P21" s="44"/>
      <c r="Q21" s="45">
        <f t="shared" ref="Q21:Q29" si="1">SUM(K21:P21)</f>
        <v>0.47951026177393774</v>
      </c>
      <c r="R21" s="46"/>
      <c r="S21" s="47"/>
      <c r="T21" s="47">
        <v>43.220598423412497</v>
      </c>
      <c r="U21" s="47"/>
      <c r="V21" s="47">
        <v>318.41976650792992</v>
      </c>
      <c r="W21" s="48"/>
      <c r="X21" s="49">
        <f t="shared" ref="X21:X29" si="2">SUM(R21:W21)</f>
        <v>361.64036493134245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7</v>
      </c>
      <c r="AG21" s="56">
        <v>12926</v>
      </c>
    </row>
    <row r="22" spans="2:33" ht="15.75" thickBot="1">
      <c r="B22" s="57" t="s">
        <v>62</v>
      </c>
      <c r="C22" s="58" t="s">
        <v>33</v>
      </c>
      <c r="D22" s="59"/>
      <c r="E22" s="60"/>
      <c r="F22" s="60">
        <v>27.231229646045687</v>
      </c>
      <c r="G22" s="60"/>
      <c r="H22" s="60">
        <v>64.568717567275755</v>
      </c>
      <c r="I22" s="61">
        <v>6.3556709688536781</v>
      </c>
      <c r="J22" s="62">
        <f t="shared" si="0"/>
        <v>98.155618182175118</v>
      </c>
      <c r="K22" s="63"/>
      <c r="L22" s="64"/>
      <c r="M22" s="64">
        <v>0.11812655278995046</v>
      </c>
      <c r="N22" s="64"/>
      <c r="O22" s="64">
        <v>0.32011412392654365</v>
      </c>
      <c r="P22" s="65">
        <v>4.6600603338648357E-2</v>
      </c>
      <c r="Q22" s="66">
        <f t="shared" si="1"/>
        <v>0.48484128005514249</v>
      </c>
      <c r="R22" s="67"/>
      <c r="S22" s="68"/>
      <c r="T22" s="68">
        <v>126.35216942294301</v>
      </c>
      <c r="U22" s="68"/>
      <c r="V22" s="68">
        <v>253.06943183856339</v>
      </c>
      <c r="W22" s="69">
        <v>29.936669478223401</v>
      </c>
      <c r="X22" s="70">
        <f t="shared" si="2"/>
        <v>409.35827073972979</v>
      </c>
      <c r="Y22" s="71"/>
      <c r="Z22" s="72"/>
      <c r="AA22" s="73"/>
      <c r="AB22" s="73"/>
      <c r="AC22" s="73">
        <v>5.1456105259254569E-3</v>
      </c>
      <c r="AD22" s="74"/>
      <c r="AE22" s="75">
        <f t="shared" si="3"/>
        <v>5.1456105259254569E-3</v>
      </c>
      <c r="AF22" s="76">
        <v>15</v>
      </c>
      <c r="AG22" s="77">
        <v>159461.68400000001</v>
      </c>
    </row>
    <row r="23" spans="2:33">
      <c r="B23" s="78" t="s">
        <v>63</v>
      </c>
      <c r="C23" s="37" t="s">
        <v>64</v>
      </c>
      <c r="D23" s="38">
        <v>149.50825718891306</v>
      </c>
      <c r="E23" s="39">
        <v>1.1440051128915103</v>
      </c>
      <c r="F23" s="39">
        <v>153.4769559972865</v>
      </c>
      <c r="G23" s="39">
        <v>11.57916365833495</v>
      </c>
      <c r="H23" s="39">
        <v>2867.2803757888009</v>
      </c>
      <c r="I23" s="40">
        <v>75.346132285161488</v>
      </c>
      <c r="J23" s="41">
        <f>SUM(D23:I23)</f>
        <v>3258.3348900313881</v>
      </c>
      <c r="K23" s="42">
        <v>0.54971872552890289</v>
      </c>
      <c r="L23" s="43">
        <v>1.8806890188439718E-2</v>
      </c>
      <c r="M23" s="43">
        <v>0.97455769344027365</v>
      </c>
      <c r="N23" s="43">
        <v>3.982558583397499E-2</v>
      </c>
      <c r="O23" s="43">
        <v>13.76701879598385</v>
      </c>
      <c r="P23" s="44">
        <v>0.62054885058098064</v>
      </c>
      <c r="Q23" s="45">
        <f t="shared" si="1"/>
        <v>15.970476541556422</v>
      </c>
      <c r="R23" s="46">
        <v>504.58192554167351</v>
      </c>
      <c r="S23" s="47">
        <v>3.2612649723796632</v>
      </c>
      <c r="T23" s="47">
        <v>518.15918943653185</v>
      </c>
      <c r="U23" s="47">
        <v>40.637807194556359</v>
      </c>
      <c r="V23" s="47">
        <v>11314.333339807812</v>
      </c>
      <c r="W23" s="48">
        <v>255.98230748707709</v>
      </c>
      <c r="X23" s="49">
        <f t="shared" si="2"/>
        <v>12636.95583444003</v>
      </c>
      <c r="Y23" s="50">
        <v>5.9428638736260739E-2</v>
      </c>
      <c r="Z23" s="51">
        <v>0.92101193371563683</v>
      </c>
      <c r="AA23" s="52">
        <v>6.4652774899716216E-3</v>
      </c>
      <c r="AB23" s="52">
        <v>4.1919602834775513E-2</v>
      </c>
      <c r="AC23" s="52">
        <v>1.4503248998252805E-2</v>
      </c>
      <c r="AD23" s="53">
        <v>0.655318257865106</v>
      </c>
      <c r="AE23" s="54">
        <f t="shared" si="3"/>
        <v>1.6986469596400036</v>
      </c>
      <c r="AF23" s="79">
        <f>SUM(AF24,AF25)</f>
        <v>1650</v>
      </c>
      <c r="AG23" s="80">
        <f>SUM(AG24,AG25)</f>
        <v>497152.10600000003</v>
      </c>
    </row>
    <row r="24" spans="2:33" ht="25.5">
      <c r="B24" s="81" t="s">
        <v>65</v>
      </c>
      <c r="C24" s="82" t="s">
        <v>34</v>
      </c>
      <c r="D24" s="83">
        <v>38.046306183408987</v>
      </c>
      <c r="E24" s="84">
        <v>1.8085518733682997</v>
      </c>
      <c r="F24" s="84">
        <v>124.99409647905544</v>
      </c>
      <c r="G24" s="84">
        <v>0.39980713596914175</v>
      </c>
      <c r="H24" s="84">
        <v>2726.1445021991203</v>
      </c>
      <c r="I24" s="85">
        <v>33.55602700096432</v>
      </c>
      <c r="J24" s="86">
        <f t="shared" si="0"/>
        <v>2924.9492908718862</v>
      </c>
      <c r="K24" s="87">
        <v>0.17086341933814708</v>
      </c>
      <c r="L24" s="88">
        <v>1.486934637909542E-2</v>
      </c>
      <c r="M24" s="88">
        <v>0.8123197779711645</v>
      </c>
      <c r="N24" s="88">
        <v>8.5989133758261407E-3</v>
      </c>
      <c r="O24" s="88">
        <v>13.162410329985653</v>
      </c>
      <c r="P24" s="89">
        <v>0.45458522473363594</v>
      </c>
      <c r="Q24" s="90">
        <f t="shared" si="1"/>
        <v>14.623647011783522</v>
      </c>
      <c r="R24" s="91">
        <v>130.81379475033353</v>
      </c>
      <c r="S24" s="92">
        <v>2.2982453783311025</v>
      </c>
      <c r="T24" s="92">
        <v>180.34119831907864</v>
      </c>
      <c r="U24" s="92">
        <v>1.0270313293772446</v>
      </c>
      <c r="V24" s="92">
        <v>6146.824075342096</v>
      </c>
      <c r="W24" s="93">
        <v>54.882709272854889</v>
      </c>
      <c r="X24" s="94">
        <f t="shared" si="2"/>
        <v>6516.1870543920713</v>
      </c>
      <c r="Y24" s="95">
        <v>3.3120869299339085E-2</v>
      </c>
      <c r="Z24" s="96">
        <v>0.54796904767504762</v>
      </c>
      <c r="AA24" s="97">
        <v>8.053249288519887E-3</v>
      </c>
      <c r="AB24" s="97">
        <v>5.8470729355316695E-3</v>
      </c>
      <c r="AC24" s="97">
        <v>1.8543170966907354E-2</v>
      </c>
      <c r="AD24" s="98">
        <v>0.3313780370204859</v>
      </c>
      <c r="AE24" s="99">
        <f t="shared" si="3"/>
        <v>0.94491144718583153</v>
      </c>
      <c r="AF24" s="100">
        <v>576</v>
      </c>
      <c r="AG24" s="101">
        <v>295199.36700000003</v>
      </c>
    </row>
    <row r="25" spans="2:33" ht="15.75" thickBot="1">
      <c r="B25" s="102" t="s">
        <v>66</v>
      </c>
      <c r="C25" s="58" t="s">
        <v>67</v>
      </c>
      <c r="D25" s="59">
        <v>245.88324032798621</v>
      </c>
      <c r="E25" s="60">
        <v>0.56940829076237265</v>
      </c>
      <c r="F25" s="60">
        <v>178.10450899684378</v>
      </c>
      <c r="G25" s="60">
        <v>21.245334819249667</v>
      </c>
      <c r="H25" s="60">
        <v>2989.3127582728662</v>
      </c>
      <c r="I25" s="61">
        <v>111.47972456317314</v>
      </c>
      <c r="J25" s="62">
        <f t="shared" si="0"/>
        <v>3546.5949752708812</v>
      </c>
      <c r="K25" s="63">
        <v>0.87729395112745256</v>
      </c>
      <c r="L25" s="64">
        <v>2.2211466501805877E-2</v>
      </c>
      <c r="M25" s="64">
        <v>1.1148358442065531</v>
      </c>
      <c r="N25" s="64">
        <v>6.6825562099372016E-2</v>
      </c>
      <c r="O25" s="64">
        <v>14.289790290567144</v>
      </c>
      <c r="P25" s="65">
        <v>0.76404841701103043</v>
      </c>
      <c r="Q25" s="66">
        <f t="shared" si="1"/>
        <v>17.135005531513357</v>
      </c>
      <c r="R25" s="67">
        <v>373.76813079133677</v>
      </c>
      <c r="S25" s="68">
        <v>0.96301959404856652</v>
      </c>
      <c r="T25" s="68">
        <v>337.8179911174521</v>
      </c>
      <c r="U25" s="68">
        <v>39.61077586517915</v>
      </c>
      <c r="V25" s="68">
        <v>5167.5092644657052</v>
      </c>
      <c r="W25" s="69">
        <v>201.09959821422217</v>
      </c>
      <c r="X25" s="70">
        <f t="shared" si="2"/>
        <v>6120.7687800479443</v>
      </c>
      <c r="Y25" s="71">
        <v>8.2175511664985518E-2</v>
      </c>
      <c r="Z25" s="72">
        <v>1.2435614811440472</v>
      </c>
      <c r="AA25" s="73">
        <v>5.0922461198060712E-3</v>
      </c>
      <c r="AB25" s="73">
        <v>7.3109523964468168E-2</v>
      </c>
      <c r="AC25" s="73">
        <v>1.1010151953925748E-2</v>
      </c>
      <c r="AD25" s="74">
        <v>0.93541144697881751</v>
      </c>
      <c r="AE25" s="75">
        <f t="shared" si="3"/>
        <v>2.3503603618260502</v>
      </c>
      <c r="AF25" s="76">
        <v>1074</v>
      </c>
      <c r="AG25" s="77">
        <v>201952.739</v>
      </c>
    </row>
    <row r="26" spans="2:33">
      <c r="B26" s="103" t="s">
        <v>68</v>
      </c>
      <c r="C26" s="104" t="s">
        <v>35</v>
      </c>
      <c r="D26" s="105">
        <v>19.907632037587604</v>
      </c>
      <c r="E26" s="106">
        <v>3.6883055694308421E-2</v>
      </c>
      <c r="F26" s="106">
        <v>4.0303436151022254</v>
      </c>
      <c r="G26" s="106">
        <v>3.0205715357651561</v>
      </c>
      <c r="H26" s="106">
        <v>0.46174165501506165</v>
      </c>
      <c r="I26" s="107">
        <v>15.627347862030454</v>
      </c>
      <c r="J26" s="108">
        <f t="shared" si="0"/>
        <v>43.084519761194812</v>
      </c>
      <c r="K26" s="109">
        <v>7.0173563471618433E-2</v>
      </c>
      <c r="L26" s="110">
        <v>4.7333509288928537E-4</v>
      </c>
      <c r="M26" s="110">
        <v>6.3514153155530925E-2</v>
      </c>
      <c r="N26" s="110">
        <v>9.0282670482430983E-3</v>
      </c>
      <c r="O26" s="110">
        <v>1.4330928849228596E-3</v>
      </c>
      <c r="P26" s="111">
        <v>0.10596380404363408</v>
      </c>
      <c r="Q26" s="112">
        <f t="shared" si="1"/>
        <v>0.2505862156968387</v>
      </c>
      <c r="R26" s="113">
        <v>49.678963926212802</v>
      </c>
      <c r="S26" s="114">
        <v>0.11399006544371151</v>
      </c>
      <c r="T26" s="114">
        <v>10.360812927016161</v>
      </c>
      <c r="U26" s="114">
        <v>7.9598224311318662</v>
      </c>
      <c r="V26" s="114">
        <v>1.0647699517853089</v>
      </c>
      <c r="W26" s="115">
        <v>38.628006409876186</v>
      </c>
      <c r="X26" s="116">
        <f t="shared" si="2"/>
        <v>107.80636571146604</v>
      </c>
      <c r="Y26" s="117"/>
      <c r="Z26" s="118"/>
      <c r="AA26" s="119">
        <v>2.6175212510006564E-4</v>
      </c>
      <c r="AB26" s="119"/>
      <c r="AC26" s="119"/>
      <c r="AD26" s="120">
        <v>1.5268873964170497E-5</v>
      </c>
      <c r="AE26" s="121">
        <f t="shared" si="3"/>
        <v>2.7702099906423613E-4</v>
      </c>
      <c r="AF26" s="79">
        <f>SUM(AF27,AF28)</f>
        <v>456777</v>
      </c>
      <c r="AG26" s="80">
        <f>SUM(AG27,AG28)</f>
        <v>1464885.453</v>
      </c>
    </row>
    <row r="27" spans="2:33" ht="25.5">
      <c r="B27" s="81" t="s">
        <v>65</v>
      </c>
      <c r="C27" s="82" t="s">
        <v>69</v>
      </c>
      <c r="D27" s="83">
        <v>7.5196180351388859</v>
      </c>
      <c r="E27" s="84">
        <v>2.7518404402944703E-3</v>
      </c>
      <c r="F27" s="84">
        <v>2.6612602018016323</v>
      </c>
      <c r="G27" s="84">
        <v>0.57817343650774988</v>
      </c>
      <c r="H27" s="84">
        <v>7.4854763976762231E-2</v>
      </c>
      <c r="I27" s="85">
        <v>6.9709622033539524</v>
      </c>
      <c r="J27" s="86">
        <f t="shared" si="0"/>
        <v>17.807620481219278</v>
      </c>
      <c r="K27" s="87">
        <v>2.9908036785285887E-2</v>
      </c>
      <c r="L27" s="88">
        <v>1.881600301056048E-5</v>
      </c>
      <c r="M27" s="88">
        <v>4.6400263424042146E-2</v>
      </c>
      <c r="N27" s="88">
        <v>3.4574405531904886E-3</v>
      </c>
      <c r="O27" s="88">
        <v>5.0332808053249294E-4</v>
      </c>
      <c r="P27" s="89">
        <v>5.8329609332737495E-2</v>
      </c>
      <c r="Q27" s="90">
        <f t="shared" si="1"/>
        <v>0.13861749417879907</v>
      </c>
      <c r="R27" s="91">
        <v>10.465809195496199</v>
      </c>
      <c r="S27" s="92">
        <v>3.4841448909570002E-3</v>
      </c>
      <c r="T27" s="92">
        <v>3.5597246581694231</v>
      </c>
      <c r="U27" s="92">
        <v>0.77998308023443386</v>
      </c>
      <c r="V27" s="92">
        <v>0.120008657253585</v>
      </c>
      <c r="W27" s="93">
        <v>9.0960374248087792</v>
      </c>
      <c r="X27" s="94">
        <f t="shared" si="2"/>
        <v>24.025047160853376</v>
      </c>
      <c r="Y27" s="95"/>
      <c r="Z27" s="96"/>
      <c r="AA27" s="97">
        <v>4.4217607074817134E-4</v>
      </c>
      <c r="AB27" s="97"/>
      <c r="AC27" s="97"/>
      <c r="AD27" s="98"/>
      <c r="AE27" s="99">
        <f t="shared" si="3"/>
        <v>4.4217607074817134E-4</v>
      </c>
      <c r="AF27" s="122">
        <v>211987</v>
      </c>
      <c r="AG27" s="101">
        <v>754236.39599999995</v>
      </c>
    </row>
    <row r="28" spans="2:33" ht="15.75" thickBot="1">
      <c r="B28" s="102" t="s">
        <v>66</v>
      </c>
      <c r="C28" s="26" t="s">
        <v>36</v>
      </c>
      <c r="D28" s="123">
        <v>30.618862460547295</v>
      </c>
      <c r="E28" s="124">
        <v>6.6394429440666383E-2</v>
      </c>
      <c r="F28" s="124">
        <v>5.2141143070966063</v>
      </c>
      <c r="G28" s="124">
        <v>5.1323780626687929</v>
      </c>
      <c r="H28" s="124">
        <v>0.79626134773696022</v>
      </c>
      <c r="I28" s="125">
        <v>23.112045683792665</v>
      </c>
      <c r="J28" s="126">
        <f t="shared" si="0"/>
        <v>64.940056291282986</v>
      </c>
      <c r="K28" s="127">
        <v>0.10498893697328604</v>
      </c>
      <c r="L28" s="128">
        <v>8.6633260664432368E-4</v>
      </c>
      <c r="M28" s="128">
        <v>7.8311586893567181E-2</v>
      </c>
      <c r="N28" s="128">
        <v>1.3845052549376891E-2</v>
      </c>
      <c r="O28" s="128">
        <v>2.2370090781895684E-3</v>
      </c>
      <c r="P28" s="129">
        <v>0.14715045716330979</v>
      </c>
      <c r="Q28" s="130">
        <f t="shared" si="1"/>
        <v>0.34739937526437381</v>
      </c>
      <c r="R28" s="131">
        <v>39.21315473071644</v>
      </c>
      <c r="S28" s="132">
        <v>0.1105059205527546</v>
      </c>
      <c r="T28" s="132">
        <v>6.8010882688467191</v>
      </c>
      <c r="U28" s="132">
        <v>7.1798393508974296</v>
      </c>
      <c r="V28" s="132">
        <v>0.94476129453172397</v>
      </c>
      <c r="W28" s="133">
        <v>29.53196898506739</v>
      </c>
      <c r="X28" s="134">
        <f t="shared" si="2"/>
        <v>83.781318550612454</v>
      </c>
      <c r="Y28" s="135"/>
      <c r="Z28" s="136"/>
      <c r="AA28" s="137">
        <v>1.057495200598705E-4</v>
      </c>
      <c r="AB28" s="137"/>
      <c r="AC28" s="137"/>
      <c r="AD28" s="138">
        <v>2.8471024631503596E-5</v>
      </c>
      <c r="AE28" s="139">
        <f t="shared" si="3"/>
        <v>1.3422054469137409E-4</v>
      </c>
      <c r="AF28" s="140">
        <v>244790</v>
      </c>
      <c r="AG28" s="141">
        <v>710649.05700000003</v>
      </c>
    </row>
    <row r="29" spans="2:33" ht="15.75" thickBot="1">
      <c r="B29" s="142" t="s">
        <v>70</v>
      </c>
      <c r="C29" s="143" t="s">
        <v>71</v>
      </c>
      <c r="D29" s="144">
        <f t="shared" ref="D29:I29" si="4">SUM(D21,D22,D23,D26)</f>
        <v>169.41588922650067</v>
      </c>
      <c r="E29" s="145">
        <f t="shared" si="4"/>
        <v>1.1808881685858188</v>
      </c>
      <c r="F29" s="145">
        <f t="shared" si="4"/>
        <v>194.78187104781554</v>
      </c>
      <c r="G29" s="145">
        <f t="shared" si="4"/>
        <v>14.599735194100106</v>
      </c>
      <c r="H29" s="145">
        <f t="shared" si="4"/>
        <v>3009.3928484956887</v>
      </c>
      <c r="I29" s="145">
        <f t="shared" si="4"/>
        <v>97.329151116045608</v>
      </c>
      <c r="J29" s="146">
        <f>SUM(D29:I29)</f>
        <v>3486.7003832487362</v>
      </c>
      <c r="K29" s="147">
        <f t="shared" ref="K29:P29" si="5">SUM(K21,K22,K23,K26)</f>
        <v>0.61989228900052129</v>
      </c>
      <c r="L29" s="148">
        <f t="shared" si="5"/>
        <v>1.9280225281329003E-2</v>
      </c>
      <c r="M29" s="148">
        <f t="shared" si="5"/>
        <v>1.1973807337348321</v>
      </c>
      <c r="N29" s="148">
        <f t="shared" si="5"/>
        <v>4.8853852882218086E-2</v>
      </c>
      <c r="O29" s="148">
        <f t="shared" si="5"/>
        <v>14.526893940220177</v>
      </c>
      <c r="P29" s="148">
        <f t="shared" si="5"/>
        <v>0.77311325796326302</v>
      </c>
      <c r="Q29" s="149">
        <f t="shared" si="1"/>
        <v>17.185414299082339</v>
      </c>
      <c r="R29" s="150">
        <f t="shared" ref="R29:W29" si="6">SUM(R21,R22,R23,R26)</f>
        <v>554.26088946788627</v>
      </c>
      <c r="S29" s="151">
        <f t="shared" si="6"/>
        <v>3.3752550378233748</v>
      </c>
      <c r="T29" s="151">
        <f t="shared" si="6"/>
        <v>698.09277020990351</v>
      </c>
      <c r="U29" s="151">
        <f t="shared" si="6"/>
        <v>48.597629625688228</v>
      </c>
      <c r="V29" s="151">
        <f t="shared" si="6"/>
        <v>11886.88730810609</v>
      </c>
      <c r="W29" s="151">
        <f t="shared" si="6"/>
        <v>324.54698337517669</v>
      </c>
      <c r="X29" s="152">
        <f t="shared" si="2"/>
        <v>13515.760835822568</v>
      </c>
      <c r="Y29" s="153">
        <f t="shared" ref="Y29:AD29" si="7">SUM(Y21,Y22,Y23,Y26)</f>
        <v>5.9428638736260739E-2</v>
      </c>
      <c r="Z29" s="154">
        <f t="shared" si="7"/>
        <v>0.92101193371563683</v>
      </c>
      <c r="AA29" s="154">
        <f t="shared" si="7"/>
        <v>6.727029615071687E-3</v>
      </c>
      <c r="AB29" s="154">
        <f t="shared" si="7"/>
        <v>4.1919602834775513E-2</v>
      </c>
      <c r="AC29" s="154">
        <f t="shared" si="7"/>
        <v>1.9648859524178261E-2</v>
      </c>
      <c r="AD29" s="154">
        <f t="shared" si="7"/>
        <v>0.65533352673907019</v>
      </c>
      <c r="AE29" s="155">
        <f t="shared" si="3"/>
        <v>1.704069591164993</v>
      </c>
      <c r="AF29" s="156">
        <f>SUM(AF21,AF22,AF23,AF26)</f>
        <v>458449</v>
      </c>
      <c r="AG29" s="157">
        <f>SUM(AG21,AG22,AG23,AG26)</f>
        <v>2134425.2429999998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06"/>
      <c r="H31" s="206"/>
      <c r="I31" s="206"/>
      <c r="J31" s="206"/>
      <c r="K31" s="206"/>
      <c r="L31" s="161"/>
      <c r="M31" s="161"/>
      <c r="N31" s="161"/>
      <c r="O31" s="161"/>
      <c r="P31" s="161"/>
      <c r="Q31" s="161"/>
      <c r="R31" s="161"/>
      <c r="S31" s="161"/>
      <c r="T31" s="161"/>
      <c r="U31" s="207" t="s">
        <v>92</v>
      </c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08" t="s">
        <v>89</v>
      </c>
      <c r="G34" s="208"/>
      <c r="H34" s="208"/>
      <c r="I34" s="208"/>
      <c r="J34" s="208"/>
      <c r="K34" s="208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193" t="s">
        <v>76</v>
      </c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194" t="s">
        <v>86</v>
      </c>
      <c r="F36" s="194"/>
      <c r="G36" s="194"/>
      <c r="H36" s="194"/>
      <c r="I36" s="194"/>
      <c r="J36" s="194"/>
      <c r="K36" s="194"/>
      <c r="L36" s="162"/>
      <c r="M36" s="162" t="s">
        <v>79</v>
      </c>
      <c r="N36" s="194" t="s">
        <v>87</v>
      </c>
      <c r="O36" s="194"/>
      <c r="P36" s="194"/>
      <c r="Q36" s="194"/>
      <c r="R36" s="194"/>
      <c r="S36" s="194"/>
      <c r="T36" s="162"/>
      <c r="U36" s="162" t="s">
        <v>80</v>
      </c>
      <c r="V36" s="162"/>
      <c r="W36" s="162"/>
      <c r="X36" s="195" t="s">
        <v>88</v>
      </c>
      <c r="Y36" s="196"/>
      <c r="Z36" s="196"/>
      <c r="AA36" s="196"/>
      <c r="AB36" s="196"/>
      <c r="AC36" s="196"/>
      <c r="AD36" s="196"/>
      <c r="AE36" s="196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B17:B19"/>
    <mergeCell ref="C17:C19"/>
    <mergeCell ref="D17:J17"/>
    <mergeCell ref="K17:Q17"/>
    <mergeCell ref="R17:X17"/>
    <mergeCell ref="C12:AF12"/>
    <mergeCell ref="C13:AF13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G11:AF11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ЕЦП_11-НКРЕКП</vt:lpstr>
      <vt:lpstr>'ЕЦП_11-НКРЕКП'!Область_печати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2025-01-15T08:11:02Z</dcterms:modified>
</cp:coreProperties>
</file>